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izabeth\Desktop\20171027_06in_KELT1b\"/>
    </mc:Choice>
  </mc:AlternateContent>
  <bookViews>
    <workbookView xWindow="0" yWindow="0" windowWidth="24000" windowHeight="13845"/>
  </bookViews>
  <sheets>
    <sheet name="06in" sheetId="1" r:id="rId1"/>
    <sheet name="links" sheetId="3" r:id="rId2"/>
  </sheets>
  <definedNames>
    <definedName name="_xlnm.Print_Area" localSheetId="0">'06in'!$A$1:$E$67</definedName>
  </definedNames>
  <calcPr calcId="162913"/>
</workbook>
</file>

<file path=xl/calcChain.xml><?xml version="1.0" encoding="utf-8"?>
<calcChain xmlns="http://schemas.openxmlformats.org/spreadsheetml/2006/main">
  <c r="E44" i="1" l="1"/>
  <c r="D44" i="1"/>
  <c r="D63" i="1" s="1"/>
  <c r="E43" i="1"/>
  <c r="D43" i="1"/>
  <c r="D22" i="1"/>
  <c r="D20" i="1"/>
  <c r="D12" i="1"/>
</calcChain>
</file>

<file path=xl/sharedStrings.xml><?xml version="1.0" encoding="utf-8"?>
<sst xmlns="http://schemas.openxmlformats.org/spreadsheetml/2006/main" count="148" uniqueCount="136">
  <si>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</si>
  <si>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</si>
  <si>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</si>
  <si>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</si>
  <si>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</si>
  <si>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</si>
  <si>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</si>
  <si>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</si>
  <si>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</si>
  <si>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</si>
  <si>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</si>
  <si>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</si>
  <si>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</si>
  <si>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</si>
  <si>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</si>
  <si>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</si>
  <si>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</si>
  <si>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</si>
  <si>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</si>
  <si>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</si>
  <si>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</si>
  <si>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</si>
  <si>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</si>
  <si>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</si>
  <si>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</si>
  <si>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</si>
  <si>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</si>
  <si>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</si>
  <si>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</si>
  <si>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</si>
  <si>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</si>
  <si>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</si>
  <si>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</si>
  <si>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</si>
  <si>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</si>
  <si>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</si>
  <si>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</si>
  <si>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</si>
  <si>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</si>
  <si>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</si>
  <si>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</si>
  <si>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</si>
  <si>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</si>
  <si>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</si>
  <si>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</si>
  <si>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</si>
  <si>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</si>
  <si>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</si>
  <si>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</si>
  <si>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</si>
  <si>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</si>
  <si>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</si>
  <si>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</si>
  <si>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</si>
  <si>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</si>
  <si>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</si>
  <si>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</si>
  <si>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</si>
  <si>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</si>
  <si>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</si>
  <si>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</si>
  <si>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</si>
  <si>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</si>
  <si>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</si>
  <si>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</si>
  <si>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</si>
  <si>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</si>
  <si>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</si>
  <si>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</si>
  <si>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</si>
  <si>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</si>
  <si>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</si>
  <si>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</si>
  <si>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</si>
  <si>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</si>
  <si>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</si>
  <si>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</si>
  <si>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</si>
  <si>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var2.astro.cz/ETD/predictions.php</t>
  </si>
  <si>
    <t>target details:</t>
  </si>
  <si>
    <t>time conversion:</t>
  </si>
  <si>
    <t>limb darkening:</t>
  </si>
  <si>
    <t>Elong:</t>
  </si>
  <si>
    <t>283 02 38.5</t>
  </si>
  <si>
    <t>DD</t>
  </si>
  <si>
    <t>HMS</t>
  </si>
  <si>
    <t>13a</t>
  </si>
  <si>
    <t>SBIG ST-10XME</t>
  </si>
  <si>
    <t>AP 6"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</si>
  <si>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</si>
  <si>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</si>
  <si>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</si>
  <si>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BJD_TDB</t>
  </si>
  <si>
    <r>
      <t>Model fit midpoint (T</t>
    </r>
    <r>
      <rPr>
        <vertAlign val="subscript"/>
        <sz val="12"/>
        <color theme="1"/>
        <rFont val="Calibri"/>
        <family val="2"/>
        <scheme val="minor"/>
      </rPr>
      <t>c</t>
    </r>
    <r>
      <rPr>
        <sz val="12"/>
        <color theme="1"/>
        <rFont val="Calibri"/>
        <family val="2"/>
        <scheme val="minor"/>
      </rPr>
      <t>):</t>
    </r>
  </si>
  <si>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</si>
  <si>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</si>
  <si>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</si>
  <si>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</si>
  <si>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</si>
  <si>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</si>
  <si>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</si>
  <si>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</si>
  <si>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predictions:</t>
  </si>
  <si>
    <t>required</t>
  </si>
  <si>
    <t>optional</t>
  </si>
  <si>
    <t>BJD-TDB</t>
  </si>
  <si>
    <t>from Czech pred page (see sample)</t>
  </si>
  <si>
    <t>pre-filled</t>
  </si>
  <si>
    <t>COLOR CODE</t>
  </si>
  <si>
    <t>post-obs</t>
  </si>
  <si>
    <t>00 01 26.92</t>
  </si>
  <si>
    <t>Kelt 1 b</t>
  </si>
  <si>
    <t xml:space="preserve">Stephanie Williams </t>
  </si>
  <si>
    <t>39 23 01.7</t>
  </si>
  <si>
    <t>27/10/2017</t>
  </si>
  <si>
    <t xml:space="preserve"> 19:58 (59°,E) (7:58)</t>
  </si>
  <si>
    <r>
      <t>21:15 (73°,E</t>
    </r>
    <r>
      <rPr>
        <sz val="8"/>
        <color rgb="FF000000"/>
        <rFont val="Verdana"/>
        <family val="2"/>
      </rPr>
      <t xml:space="preserve">) </t>
    </r>
  </si>
  <si>
    <t>n/a</t>
  </si>
  <si>
    <t>KELT-1 b</t>
  </si>
  <si>
    <t>And</t>
  </si>
  <si>
    <t>59°,E</t>
  </si>
  <si>
    <t>28.10. 1:15</t>
  </si>
  <si>
    <t>73°,E</t>
  </si>
  <si>
    <t>88°,E</t>
  </si>
  <si>
    <t>55909.292797+1.217514*E</t>
  </si>
  <si>
    <t>RA: 00 01 26.92</t>
  </si>
  <si>
    <t>DE: 39 23 01.7</t>
  </si>
  <si>
    <t>22:32 (88°,E) (10:32)</t>
  </si>
  <si>
    <t>45s</t>
  </si>
  <si>
    <t>Sloan r'</t>
  </si>
  <si>
    <t>couldn't find on the site provided</t>
  </si>
  <si>
    <t>1.471 (± 0.045) </t>
  </si>
  <si>
    <t>6516.0 (± 49.0)</t>
  </si>
  <si>
    <t>K</t>
  </si>
  <si>
    <t>1.335 (± 0.063)  Msol</t>
  </si>
  <si>
    <t>http://exoplanet.eu/catalog/kelt-1_b/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</si>
</sst>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0"/>
    <numFmt numFmtId="165" formatCode="0.0"/>
    <numFmt numFmtId="166" formatCode="0.0000000000"/>
    <numFmt numFmtId="167" formatCode="0.0000"/>
  </numFmts>
  <fonts count="30">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12"/>
      <color rgb="FFFF0000"/>
      <name val="Calibri"/>
      <family val="2"/>
      <scheme val="minor"/>
    </font>
    <font>
      <b/>
      <sz val="12"/>
      <color indexed="10"/>
      <name val="Calibri"/>
      <family val="2"/>
      <scheme val="minor"/>
    </font>
    <font>
      <b/>
      <sz val="12"/>
      <color rgb="FF33CC33"/>
      <name val="Calibri"/>
      <family val="2"/>
      <scheme val="minor"/>
    </font>
    <font>
      <i/>
      <sz val="12"/>
      <color indexed="8"/>
      <name val="Calibri"/>
      <family val="2"/>
      <scheme val="minor"/>
    </font>
    <font>
      <sz val="12"/>
      <color rgb="FF0000FF"/>
      <name val="Calibri"/>
      <family val="2"/>
      <scheme val="minor"/>
    </font>
    <font>
      <b/>
      <sz val="12"/>
      <color rgb="FF0000FF"/>
      <name val="Calibri"/>
      <family val="2"/>
      <scheme val="minor"/>
    </font>
    <font>
      <b/>
      <sz val="12"/>
      <color indexed="12"/>
      <name val="Calibri"/>
      <family val="2"/>
      <scheme val="minor"/>
    </font>
    <font>
      <b/>
      <sz val="12"/>
      <color rgb="FFFF9900"/>
      <name val="Calibri"/>
      <family val="2"/>
      <scheme val="minor"/>
    </font>
    <font>
      <b/>
      <sz val="16"/>
      <color rgb="FFFF0000"/>
      <name val="Calibri"/>
      <family val="2"/>
      <scheme val="minor"/>
    </font>
    <font>
      <b/>
      <sz val="10"/>
      <color rgb="FF000000"/>
      <name val="Arial"/>
      <family val="2"/>
    </font>
    <font>
      <b/>
      <sz val="8"/>
      <color rgb="FF000000"/>
      <name val="Verdana"/>
      <family val="2"/>
    </font>
    <font>
      <sz val="10"/>
      <color rgb="FF000000"/>
      <name val="Arial Unicode MS"/>
    </font>
    <font>
      <sz val="8"/>
      <color rgb="FF000000"/>
      <name val="Verdana"/>
      <family val="2"/>
    </font>
  </fonts>
  <fills count="12">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
      <patternFill patternType="solid">
        <fgColor rgb="FFFFFFFF"/>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double">
        <color rgb="FF7030A0"/>
      </left>
      <right style="double">
        <color rgb="FF7030A0"/>
      </right>
      <top style="double">
        <color rgb="FF7030A0"/>
      </top>
      <bottom/>
      <diagonal/>
    </border>
    <border>
      <left style="double">
        <color rgb="FF7030A0"/>
      </left>
      <right style="double">
        <color rgb="FF7030A0"/>
      </right>
      <top/>
      <bottom/>
      <diagonal/>
    </border>
    <border>
      <left style="double">
        <color rgb="FF7030A0"/>
      </left>
      <right style="double">
        <color rgb="FF7030A0"/>
      </right>
      <top/>
      <bottom style="double">
        <color rgb="FF7030A0"/>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100">
    <xf numFmtId="0" fontId="0" fillId="0" borderId="0" xfId="0"/>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14" fontId="2" fillId="0" borderId="2" xfId="0" applyNumberFormat="1" applyFont="1" applyBorder="1" applyAlignment="1" applyProtection="1">
      <alignment horizontal="center"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Fill="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pplyProtection="1">
      <alignment horizontal="center" vertical="center"/>
    </xf>
    <xf numFmtId="0" fontId="16" fillId="0" borderId="0" xfId="0" applyFont="1" applyAlignment="1" applyProtection="1">
      <alignment horizontal="center" vertical="center"/>
      <protection locked="0"/>
    </xf>
    <xf numFmtId="0" fontId="16" fillId="8" borderId="0" xfId="0" applyFont="1" applyFill="1" applyAlignment="1" applyProtection="1">
      <alignment horizontal="center" vertical="center"/>
      <protection locked="0"/>
    </xf>
    <xf numFmtId="166" fontId="16" fillId="0" borderId="0" xfId="0" applyNumberFormat="1" applyFont="1" applyAlignment="1" applyProtection="1">
      <alignment horizontal="center" vertical="center"/>
      <protection locked="0"/>
    </xf>
    <xf numFmtId="0" fontId="13" fillId="0" borderId="0" xfId="0" applyFont="1"/>
    <xf numFmtId="0" fontId="1" fillId="0" borderId="0" xfId="1" applyAlignment="1" applyProtection="1">
      <alignment horizontal="left" vertical="center"/>
      <protection locked="0"/>
    </xf>
    <xf numFmtId="0" fontId="17" fillId="0" borderId="0" xfId="0" applyFont="1" applyAlignment="1" applyProtection="1">
      <alignment horizontal="center" vertical="center"/>
    </xf>
    <xf numFmtId="0" fontId="19" fillId="0" borderId="0" xfId="0" applyFont="1" applyAlignment="1" applyProtection="1">
      <alignment horizontal="center" vertical="center"/>
    </xf>
    <xf numFmtId="0" fontId="20" fillId="0" borderId="0" xfId="0" applyFont="1" applyAlignment="1" applyProtection="1">
      <alignment horizontal="left" vertical="center"/>
      <protection locked="0"/>
    </xf>
    <xf numFmtId="0" fontId="22" fillId="0" borderId="0" xfId="0" applyFont="1" applyAlignment="1" applyProtection="1">
      <alignment horizontal="center" vertical="center"/>
    </xf>
    <xf numFmtId="0" fontId="21" fillId="0" borderId="2" xfId="0" applyFont="1" applyBorder="1" applyAlignment="1">
      <alignment horizontal="center" vertical="center"/>
    </xf>
    <xf numFmtId="0" fontId="21" fillId="0" borderId="1" xfId="0" applyFont="1" applyFill="1" applyBorder="1" applyAlignment="1" applyProtection="1">
      <alignment horizontal="center" vertical="center"/>
      <protection locked="0"/>
    </xf>
    <xf numFmtId="0" fontId="21" fillId="0" borderId="3" xfId="0" applyFont="1" applyBorder="1" applyAlignment="1">
      <alignment horizontal="center" vertical="center"/>
    </xf>
    <xf numFmtId="167" fontId="21" fillId="0" borderId="0" xfId="2" applyNumberFormat="1" applyFont="1" applyAlignment="1">
      <alignment horizontal="center" vertical="center"/>
    </xf>
    <xf numFmtId="0" fontId="21" fillId="0" borderId="2"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21" fillId="0" borderId="4" xfId="0" applyFont="1" applyFill="1" applyBorder="1" applyAlignment="1" applyProtection="1">
      <alignment horizontal="center" vertical="center"/>
      <protection locked="0"/>
    </xf>
    <xf numFmtId="0" fontId="21" fillId="0" borderId="5" xfId="0" applyFont="1" applyFill="1" applyBorder="1" applyAlignment="1" applyProtection="1">
      <alignment horizontal="center" vertical="center"/>
      <protection locked="0"/>
    </xf>
    <xf numFmtId="0" fontId="21" fillId="0" borderId="7" xfId="0" applyFont="1" applyFill="1" applyBorder="1" applyAlignment="1" applyProtection="1">
      <alignment horizontal="center" vertical="center"/>
      <protection locked="0"/>
    </xf>
    <xf numFmtId="0" fontId="21" fillId="0" borderId="8" xfId="0" applyFont="1" applyFill="1" applyBorder="1" applyAlignment="1" applyProtection="1">
      <alignment horizontal="center" vertical="center"/>
      <protection locked="0"/>
    </xf>
    <xf numFmtId="0" fontId="19" fillId="0" borderId="11" xfId="0" applyFont="1" applyBorder="1" applyAlignment="1">
      <alignment horizontal="center" vertical="center"/>
    </xf>
    <xf numFmtId="0" fontId="18" fillId="0" borderId="11" xfId="0" applyFont="1" applyBorder="1" applyAlignment="1">
      <alignment horizontal="center" vertical="center"/>
    </xf>
    <xf numFmtId="0" fontId="23" fillId="0" borderId="11" xfId="0" applyFont="1" applyBorder="1" applyAlignment="1">
      <alignment horizontal="center" vertical="center"/>
    </xf>
    <xf numFmtId="0" fontId="2" fillId="0" borderId="10" xfId="0" applyFont="1" applyBorder="1" applyAlignment="1">
      <alignment horizontal="center" vertical="center"/>
    </xf>
    <xf numFmtId="0" fontId="24" fillId="0" borderId="12" xfId="0" applyFont="1" applyBorder="1" applyAlignment="1">
      <alignment horizontal="center" vertical="center"/>
    </xf>
    <xf numFmtId="0" fontId="24" fillId="0" borderId="0" xfId="0" applyFont="1" applyAlignment="1" applyProtection="1">
      <alignment horizontal="center" vertical="center"/>
    </xf>
    <xf numFmtId="0" fontId="25" fillId="0" borderId="0" xfId="0" applyFont="1" applyAlignment="1" applyProtection="1">
      <alignment horizontal="right" vertical="center"/>
    </xf>
    <xf numFmtId="0" fontId="1" fillId="7" borderId="0" xfId="1" applyFont="1" applyFill="1" applyAlignment="1" applyProtection="1">
      <alignment horizontal="center" vertical="center"/>
      <protection locked="0"/>
    </xf>
    <xf numFmtId="0" fontId="27" fillId="0" borderId="0" xfId="0" applyFont="1"/>
    <xf numFmtId="0" fontId="28" fillId="0" borderId="0" xfId="0" applyFont="1" applyAlignment="1">
      <alignment vertical="center"/>
    </xf>
    <xf numFmtId="0" fontId="29" fillId="11" borderId="0" xfId="0" applyFont="1" applyFill="1" applyAlignment="1">
      <alignment horizontal="left" vertical="center" wrapText="1"/>
    </xf>
    <xf numFmtId="0" fontId="26" fillId="0" borderId="0" xfId="0" applyFont="1" applyAlignment="1">
      <alignment horizontal="center" vertical="center"/>
    </xf>
    <xf numFmtId="20" fontId="0" fillId="0" borderId="0" xfId="0" applyNumberFormat="1"/>
    <xf numFmtId="0" fontId="13" fillId="10" borderId="0" xfId="0" applyFont="1" applyFill="1" applyAlignment="1">
      <alignment horizontal="left" vertical="top" wrapText="1"/>
    </xf>
    <xf numFmtId="0" fontId="13" fillId="0" borderId="0" xfId="0" applyFont="1" applyAlignment="1">
      <alignment horizontal="left" vertical="top" wrapText="1"/>
    </xf>
    <xf numFmtId="0" fontId="13" fillId="9" borderId="0" xfId="0" applyFont="1" applyFill="1" applyAlignment="1">
      <alignment horizontal="left" vertical="top" wrapText="1"/>
    </xf>
    <xf numFmtId="0" fontId="2" fillId="0" borderId="0" xfId="0" applyFont="1" applyBorder="1" applyAlignment="1" applyProtection="1">
      <alignment horizontal="left" vertical="center"/>
      <protection locked="0"/>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FF9900"/>
      <color rgb="FF33CC33"/>
      <color rgb="FF0000FF"/>
      <color rgb="FFECE7FF"/>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mc:AlternateContent xmlns:mc="http://schemas.openxmlformats.org/markup-compatibility/2006">
    <mc:Choice xmlns:a14="http://schemas.microsoft.com/office/drawing/2010/main" Requires="a14">
      <xdr:twoCellAnchor editAs="oneCell">
        <xdr:from>
          <xdr:col>7</xdr:col>
          <xdr:colOff>619125</xdr:colOff>
          <xdr:row>27</xdr:row>
          <xdr:rowOff>161925</xdr:rowOff>
        </xdr:from>
        <xdr:to>
          <xdr:col>20</xdr:col>
          <xdr:colOff>9525</xdr:colOff>
          <xdr:row>31</xdr:row>
          <xdr:rowOff>38100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astroutils.astronomy.ohio-state.edu/time/" TargetMode="External"/><Relationship Id="rId7" Type="http://schemas.openxmlformats.org/officeDocument/2006/relationships/printerSettings" Target="../printerSettings/printerSettings1.bin"/><Relationship Id="rId2" Type="http://schemas.openxmlformats.org/officeDocument/2006/relationships/hyperlink" Target="http://exoplanets.org/" TargetMode="External"/><Relationship Id="rId1" Type="http://schemas.openxmlformats.org/officeDocument/2006/relationships/hyperlink" Target="http://exoplanets.org/" TargetMode="External"/><Relationship Id="rId6" Type="http://schemas.openxmlformats.org/officeDocument/2006/relationships/hyperlink" Target="http://astroutils.astronomy.ohio-state.edu/time/" TargetMode="External"/><Relationship Id="rId11" Type="http://schemas.openxmlformats.org/officeDocument/2006/relationships/image" Target="../media/image1.emf"/><Relationship Id="rId5" Type="http://schemas.openxmlformats.org/officeDocument/2006/relationships/hyperlink" Target="http://astroutils.astronomy.ohio-state.edu/exofast/limbdark.shtml" TargetMode="External"/><Relationship Id="rId10" Type="http://schemas.openxmlformats.org/officeDocument/2006/relationships/oleObject" Target="../embeddings/oleObject1.bin"/><Relationship Id="rId4" Type="http://schemas.openxmlformats.org/officeDocument/2006/relationships/hyperlink" Target="http://astroutils.astronomy.ohio-state.edu/exofast/limbdark.shtml"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astroutils.astronomy.ohio-state.edu/exofast/limbdark.s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68"/>
  <sheetViews>
    <sheetView tabSelected="1" workbookViewId="0">
      <selection activeCell="D60" sqref="D60"/>
    </sheetView>
  </sheetViews>
  <sheetFormatPr defaultRowHeight="15.75"/>
  <cols>
    <col min="1" max="1" width="29.85546875" style="67" customWidth="1"/>
    <col min="2" max="2" width="10.7109375" style="51" customWidth="1"/>
    <col min="3" max="3" width="35.7109375" style="35" customWidth="1"/>
    <col min="4" max="4" width="25.7109375" style="51" customWidth="1"/>
    <col min="5" max="5" width="25.28515625" style="51" customWidth="1"/>
    <col min="6" max="6" width="2.7109375" style="60" customWidth="1"/>
    <col min="7" max="7" width="20.7109375" style="53" customWidth="1"/>
    <col min="8" max="8" width="14.140625" style="53" customWidth="1"/>
    <col min="9" max="9" width="13.85546875" style="53" customWidth="1"/>
    <col min="10" max="10" width="14.42578125" style="51" customWidth="1"/>
  </cols>
  <sheetData>
    <row r="1" spans="1:8" ht="21.75" thickTop="1">
      <c r="A1" s="61" t="s">
        <v>94</v>
      </c>
      <c r="B1" s="62" t="s">
        <v>29</v>
      </c>
      <c r="C1" s="63" t="s">
        <v>50</v>
      </c>
      <c r="D1" s="64" t="s">
        <v>51</v>
      </c>
      <c r="E1" s="64" t="s">
        <v>55</v>
      </c>
      <c r="F1" s="65"/>
      <c r="G1" s="66" t="s">
        <v>56</v>
      </c>
      <c r="H1" s="86" t="s">
        <v>108</v>
      </c>
    </row>
    <row r="2" spans="1:8" ht="21">
      <c r="C2" s="89" t="s">
        <v>3</v>
      </c>
      <c r="D2" s="51" t="s">
        <v>111</v>
      </c>
      <c r="E2" s="43"/>
      <c r="F2" s="58"/>
      <c r="H2" s="84" t="s">
        <v>103</v>
      </c>
    </row>
    <row r="3" spans="1:8" ht="21">
      <c r="C3" s="89" t="s">
        <v>0</v>
      </c>
      <c r="D3" s="51" t="s">
        <v>112</v>
      </c>
      <c r="E3" s="43"/>
      <c r="F3" s="58"/>
      <c r="H3" s="83" t="s">
        <v>104</v>
      </c>
    </row>
    <row r="4" spans="1:8">
      <c r="D4" s="42"/>
      <c r="E4" s="43"/>
      <c r="F4" s="58"/>
      <c r="H4" s="85" t="s">
        <v>107</v>
      </c>
    </row>
    <row r="5" spans="1:8" ht="16.5" thickBot="1">
      <c r="A5" s="98" t="s">
        <v>95</v>
      </c>
      <c r="B5" s="1"/>
      <c r="C5" s="8" t="s">
        <v>28</v>
      </c>
      <c r="D5" s="29" t="s">
        <v>27</v>
      </c>
      <c r="E5" s="43"/>
      <c r="F5" s="58"/>
      <c r="G5" s="38" t="s">
        <v>49</v>
      </c>
      <c r="H5" s="87" t="s">
        <v>109</v>
      </c>
    </row>
    <row r="6" spans="1:8" ht="16.5" thickTop="1">
      <c r="A6" s="98"/>
      <c r="B6" s="69">
        <v>1</v>
      </c>
      <c r="C6" s="7" t="s">
        <v>4</v>
      </c>
      <c r="D6" s="94" t="s">
        <v>110</v>
      </c>
      <c r="F6" s="58"/>
    </row>
    <row r="7" spans="1:8">
      <c r="A7" s="98"/>
      <c r="B7" s="69">
        <v>2</v>
      </c>
      <c r="C7" s="7" t="s">
        <v>5</v>
      </c>
      <c r="D7" s="94" t="s">
        <v>113</v>
      </c>
      <c r="F7" s="58"/>
    </row>
    <row r="8" spans="1:8">
      <c r="A8" s="98"/>
      <c r="B8" s="69">
        <v>3</v>
      </c>
      <c r="C8" s="7" t="s">
        <v>9</v>
      </c>
      <c r="D8" s="24">
        <v>1.217514</v>
      </c>
      <c r="F8" s="58"/>
    </row>
    <row r="9" spans="1:8" ht="18.75">
      <c r="A9" s="98"/>
      <c r="B9" s="70">
        <v>4</v>
      </c>
      <c r="C9" s="7" t="s">
        <v>90</v>
      </c>
      <c r="D9" s="41" t="s">
        <v>131</v>
      </c>
      <c r="E9" s="51" t="s">
        <v>134</v>
      </c>
      <c r="F9" s="58"/>
    </row>
    <row r="10" spans="1:8" ht="18.75">
      <c r="A10" s="98"/>
      <c r="B10" s="70">
        <v>5</v>
      </c>
      <c r="C10" s="7" t="s">
        <v>91</v>
      </c>
      <c r="D10" s="24" t="s">
        <v>132</v>
      </c>
      <c r="E10" s="51" t="s">
        <v>133</v>
      </c>
      <c r="F10" s="58"/>
    </row>
    <row r="11" spans="1:8">
      <c r="A11" s="98"/>
      <c r="B11" s="69">
        <v>6</v>
      </c>
      <c r="C11" s="7" t="s">
        <v>41</v>
      </c>
      <c r="D11" s="94">
        <v>10.7</v>
      </c>
      <c r="F11" s="58"/>
    </row>
    <row r="12" spans="1:8">
      <c r="A12" s="98"/>
      <c r="B12" s="42" t="s">
        <v>65</v>
      </c>
      <c r="C12" s="7" t="s">
        <v>42</v>
      </c>
      <c r="D12" s="9" t="str">
        <f>CONCATENATE(D11-0.44," to ",D11+0.75," mag")</f>
        <v>10.26 to 11.45 mag</v>
      </c>
      <c r="F12" s="58"/>
    </row>
    <row r="13" spans="1:8">
      <c r="A13" s="98"/>
      <c r="B13" s="70">
        <v>7</v>
      </c>
      <c r="C13" s="7" t="s">
        <v>40</v>
      </c>
      <c r="D13" s="37"/>
      <c r="E13" s="99" t="s">
        <v>135</v>
      </c>
      <c r="F13" s="58"/>
    </row>
    <row r="14" spans="1:8">
      <c r="B14" s="42"/>
      <c r="C14" s="6"/>
      <c r="D14" s="45"/>
      <c r="E14" s="44"/>
      <c r="F14" s="58"/>
    </row>
    <row r="15" spans="1:8">
      <c r="A15" s="96" t="s">
        <v>99</v>
      </c>
      <c r="B15" s="42"/>
      <c r="C15" s="10" t="s">
        <v>52</v>
      </c>
      <c r="D15" s="52" t="s">
        <v>27</v>
      </c>
      <c r="F15" s="58"/>
      <c r="G15" s="39" t="s">
        <v>53</v>
      </c>
    </row>
    <row r="16" spans="1:8">
      <c r="A16" s="97"/>
      <c r="B16" s="69">
        <v>8</v>
      </c>
      <c r="C16" s="11" t="s">
        <v>22</v>
      </c>
      <c r="D16" s="14" t="s">
        <v>114</v>
      </c>
      <c r="F16" s="58"/>
      <c r="G16" s="54"/>
    </row>
    <row r="17" spans="1:18">
      <c r="A17" s="97"/>
      <c r="B17" s="42" t="s">
        <v>66</v>
      </c>
      <c r="C17" s="11" t="s">
        <v>54</v>
      </c>
      <c r="D17" s="15" t="s">
        <v>92</v>
      </c>
      <c r="F17" s="58"/>
      <c r="G17" s="54" t="s">
        <v>100</v>
      </c>
      <c r="I17" s="54"/>
    </row>
    <row r="18" spans="1:18">
      <c r="A18" s="97"/>
      <c r="B18" s="69">
        <v>9</v>
      </c>
      <c r="C18" s="11" t="s">
        <v>1</v>
      </c>
      <c r="D18" s="92">
        <v>2458054.5039194399</v>
      </c>
      <c r="E18" s="93" t="s">
        <v>115</v>
      </c>
      <c r="F18" s="59"/>
      <c r="G18" s="54"/>
      <c r="I18" s="54"/>
    </row>
    <row r="19" spans="1:18">
      <c r="A19" s="97"/>
      <c r="B19" s="69">
        <v>10</v>
      </c>
      <c r="C19" s="11" t="s">
        <v>2</v>
      </c>
      <c r="D19" s="92">
        <v>2458054.6108614202</v>
      </c>
      <c r="E19" s="93" t="s">
        <v>127</v>
      </c>
      <c r="F19" s="59"/>
      <c r="G19" s="54"/>
      <c r="I19" s="54"/>
    </row>
    <row r="20" spans="1:18">
      <c r="A20" s="97"/>
      <c r="B20" s="42" t="s">
        <v>67</v>
      </c>
      <c r="C20" s="11" t="s">
        <v>36</v>
      </c>
      <c r="D20" s="46">
        <f>(D18+D19)/2</f>
        <v>2458054.55739043</v>
      </c>
      <c r="E20" s="91" t="s">
        <v>116</v>
      </c>
      <c r="F20" s="58"/>
      <c r="G20" s="92">
        <v>2458054.55739039</v>
      </c>
      <c r="H20" s="51" t="s">
        <v>105</v>
      </c>
      <c r="I20" s="71" t="s">
        <v>46</v>
      </c>
    </row>
    <row r="21" spans="1:18" ht="18.75">
      <c r="A21" s="97"/>
      <c r="B21" s="88">
        <v>11</v>
      </c>
      <c r="C21" s="12" t="s">
        <v>93</v>
      </c>
      <c r="D21" s="47"/>
      <c r="E21" s="17" t="s">
        <v>92</v>
      </c>
      <c r="F21" s="58"/>
      <c r="G21" s="91">
        <v>2458054.5520000001</v>
      </c>
      <c r="H21" s="49" t="s">
        <v>45</v>
      </c>
      <c r="I21" s="71" t="s">
        <v>106</v>
      </c>
    </row>
    <row r="22" spans="1:18">
      <c r="A22" s="97"/>
      <c r="B22" s="42" t="s">
        <v>68</v>
      </c>
      <c r="C22" s="13" t="s">
        <v>43</v>
      </c>
      <c r="D22" s="48" t="str">
        <f>IF(D21="","",ABS((D20-D21)*24*60))</f>
        <v/>
      </c>
      <c r="E22" s="49" t="s">
        <v>37</v>
      </c>
      <c r="F22" s="59"/>
      <c r="G22" s="54"/>
      <c r="I22" s="54"/>
    </row>
    <row r="23" spans="1:18">
      <c r="B23" s="42"/>
      <c r="F23" s="58"/>
    </row>
    <row r="24" spans="1:18">
      <c r="A24" s="98" t="s">
        <v>96</v>
      </c>
      <c r="B24" s="42" t="s">
        <v>23</v>
      </c>
      <c r="C24" s="8" t="s">
        <v>33</v>
      </c>
      <c r="D24" s="16" t="s">
        <v>85</v>
      </c>
      <c r="E24" s="16" t="s">
        <v>84</v>
      </c>
      <c r="F24" s="58"/>
    </row>
    <row r="25" spans="1:18">
      <c r="A25" s="97"/>
      <c r="B25" s="72">
        <v>12</v>
      </c>
      <c r="C25" s="7" t="s">
        <v>34</v>
      </c>
      <c r="D25" s="73" t="s">
        <v>48</v>
      </c>
      <c r="E25" s="76">
        <v>39.002083329999998</v>
      </c>
      <c r="F25" s="57"/>
      <c r="G25" s="54"/>
      <c r="I25" s="54"/>
      <c r="K25" t="s">
        <v>118</v>
      </c>
      <c r="L25" s="95">
        <v>0.99861111111111101</v>
      </c>
      <c r="M25" t="s">
        <v>121</v>
      </c>
      <c r="N25" s="95">
        <v>0.10555555555555556</v>
      </c>
      <c r="O25">
        <v>153.245</v>
      </c>
      <c r="P25">
        <v>10.7</v>
      </c>
      <c r="Q25">
        <v>6.6E-3</v>
      </c>
      <c r="R25" t="s">
        <v>124</v>
      </c>
    </row>
    <row r="26" spans="1:18">
      <c r="A26" s="97"/>
      <c r="B26" s="72">
        <v>13</v>
      </c>
      <c r="C26" s="7" t="s">
        <v>35</v>
      </c>
      <c r="D26" s="75" t="s">
        <v>47</v>
      </c>
      <c r="E26" s="76">
        <v>76.955972200000005</v>
      </c>
      <c r="F26" s="57"/>
      <c r="G26" s="54"/>
      <c r="I26" s="54"/>
      <c r="K26" t="s">
        <v>119</v>
      </c>
      <c r="L26" t="s">
        <v>120</v>
      </c>
      <c r="M26" t="s">
        <v>122</v>
      </c>
      <c r="N26" t="s">
        <v>123</v>
      </c>
      <c r="R26" t="s">
        <v>125</v>
      </c>
    </row>
    <row r="27" spans="1:18">
      <c r="A27" s="97"/>
      <c r="B27" s="72" t="s">
        <v>86</v>
      </c>
      <c r="C27" s="7" t="s">
        <v>82</v>
      </c>
      <c r="D27" s="75" t="s">
        <v>83</v>
      </c>
      <c r="E27" s="76">
        <v>283.04402779999998</v>
      </c>
      <c r="F27" s="57"/>
      <c r="G27" s="54"/>
      <c r="H27" s="54"/>
      <c r="I27" s="54"/>
      <c r="J27" s="49"/>
      <c r="R27" t="s">
        <v>126</v>
      </c>
    </row>
    <row r="28" spans="1:18">
      <c r="A28" s="97"/>
      <c r="B28" s="72">
        <v>14</v>
      </c>
      <c r="C28" s="7" t="s">
        <v>44</v>
      </c>
      <c r="D28" s="74">
        <v>55.777999999999999</v>
      </c>
      <c r="F28" s="59"/>
      <c r="G28" s="54"/>
      <c r="I28" s="54"/>
    </row>
    <row r="29" spans="1:18">
      <c r="B29" s="42"/>
      <c r="C29" s="3"/>
      <c r="D29" s="19"/>
      <c r="E29" s="19"/>
      <c r="F29" s="58"/>
      <c r="G29" s="55"/>
      <c r="H29" s="54"/>
      <c r="I29" s="54"/>
      <c r="J29" s="49"/>
    </row>
    <row r="30" spans="1:18">
      <c r="A30" s="96" t="s">
        <v>97</v>
      </c>
      <c r="B30" s="42"/>
      <c r="C30" s="10" t="s">
        <v>58</v>
      </c>
      <c r="D30" s="19"/>
      <c r="E30" s="19"/>
      <c r="F30" s="58"/>
      <c r="G30" s="55"/>
      <c r="H30" s="54"/>
      <c r="I30" s="54"/>
      <c r="J30" s="49"/>
    </row>
    <row r="31" spans="1:18">
      <c r="A31" s="97"/>
      <c r="B31" s="72">
        <v>15</v>
      </c>
      <c r="C31" s="23" t="s">
        <v>57</v>
      </c>
      <c r="D31" s="77" t="s">
        <v>88</v>
      </c>
      <c r="E31" s="49"/>
      <c r="F31" s="59"/>
      <c r="G31" s="54"/>
      <c r="H31" s="54"/>
      <c r="I31" s="54"/>
      <c r="J31" s="49"/>
    </row>
    <row r="32" spans="1:18">
      <c r="A32" s="97"/>
      <c r="B32" s="72">
        <v>16</v>
      </c>
      <c r="C32" s="11" t="s">
        <v>10</v>
      </c>
      <c r="D32" s="78">
        <v>152</v>
      </c>
      <c r="F32" s="59"/>
      <c r="G32" s="54"/>
      <c r="I32" s="54"/>
    </row>
    <row r="33" spans="1:10">
      <c r="A33" s="97"/>
      <c r="B33" s="72">
        <v>17</v>
      </c>
      <c r="C33" s="11" t="s">
        <v>11</v>
      </c>
      <c r="D33" s="79">
        <v>1372</v>
      </c>
      <c r="F33" s="59"/>
      <c r="G33" s="54"/>
      <c r="I33" s="54"/>
    </row>
    <row r="34" spans="1:10">
      <c r="A34" s="97"/>
      <c r="B34" s="72">
        <v>18</v>
      </c>
      <c r="C34" s="23" t="s">
        <v>39</v>
      </c>
      <c r="D34" s="77" t="s">
        <v>87</v>
      </c>
      <c r="F34" s="59"/>
      <c r="G34" s="54"/>
      <c r="I34" s="54"/>
    </row>
    <row r="35" spans="1:10">
      <c r="A35" s="97"/>
      <c r="B35" s="72">
        <v>19</v>
      </c>
      <c r="C35" s="11" t="s">
        <v>7</v>
      </c>
      <c r="D35" s="78">
        <v>1.3</v>
      </c>
      <c r="F35" s="59"/>
      <c r="G35" s="54"/>
      <c r="I35" s="54"/>
    </row>
    <row r="36" spans="1:10">
      <c r="A36" s="97"/>
      <c r="B36" s="72">
        <v>20</v>
      </c>
      <c r="C36" s="11" t="s">
        <v>6</v>
      </c>
      <c r="D36" s="78">
        <v>8.8000000000000007</v>
      </c>
      <c r="F36" s="59"/>
      <c r="G36" s="54"/>
      <c r="I36" s="54"/>
    </row>
    <row r="37" spans="1:10">
      <c r="A37" s="97"/>
      <c r="B37" s="72">
        <v>21</v>
      </c>
      <c r="C37" s="11" t="s">
        <v>8</v>
      </c>
      <c r="D37" s="78">
        <v>0.5</v>
      </c>
      <c r="F37" s="59"/>
      <c r="G37" s="54"/>
      <c r="I37" s="54"/>
    </row>
    <row r="38" spans="1:10">
      <c r="A38" s="97"/>
      <c r="B38" s="72">
        <v>22</v>
      </c>
      <c r="C38" s="11" t="s">
        <v>73</v>
      </c>
      <c r="D38" s="79">
        <v>45000</v>
      </c>
      <c r="F38" s="59"/>
      <c r="G38" s="54"/>
      <c r="I38" s="54"/>
    </row>
    <row r="39" spans="1:10">
      <c r="A39" s="97"/>
      <c r="B39" s="42"/>
      <c r="C39" s="11" t="s">
        <v>23</v>
      </c>
      <c r="D39" s="4" t="s">
        <v>24</v>
      </c>
      <c r="E39" s="4" t="s">
        <v>25</v>
      </c>
      <c r="F39" s="58"/>
    </row>
    <row r="40" spans="1:10">
      <c r="A40" s="97"/>
      <c r="B40" s="72">
        <v>23</v>
      </c>
      <c r="C40" s="11" t="s">
        <v>75</v>
      </c>
      <c r="D40" s="80">
        <v>2184</v>
      </c>
      <c r="E40" s="77">
        <v>1472</v>
      </c>
      <c r="F40" s="58"/>
      <c r="G40" s="55" t="s">
        <v>74</v>
      </c>
    </row>
    <row r="41" spans="1:10">
      <c r="A41" s="97"/>
      <c r="B41" s="72">
        <v>24</v>
      </c>
      <c r="C41" s="11" t="s">
        <v>76</v>
      </c>
      <c r="D41" s="81">
        <v>6.8</v>
      </c>
      <c r="E41" s="78">
        <v>6.8</v>
      </c>
      <c r="F41" s="58"/>
      <c r="G41" s="55" t="s">
        <v>74</v>
      </c>
    </row>
    <row r="42" spans="1:10">
      <c r="A42" s="97"/>
      <c r="B42" s="72">
        <v>25</v>
      </c>
      <c r="C42" s="11" t="s">
        <v>77</v>
      </c>
      <c r="D42" s="82">
        <v>1</v>
      </c>
      <c r="E42" s="79">
        <v>1</v>
      </c>
      <c r="F42" s="58"/>
    </row>
    <row r="43" spans="1:10">
      <c r="A43" s="97"/>
      <c r="B43" s="42" t="s">
        <v>69</v>
      </c>
      <c r="C43" s="11" t="s">
        <v>13</v>
      </c>
      <c r="D43" s="30">
        <f>3438*D40*D41/1000/$D$33</f>
        <v>37.214595918367351</v>
      </c>
      <c r="E43" s="21">
        <f>3438*E40*E41/1000/$D$33</f>
        <v>25.082365014577256</v>
      </c>
      <c r="F43" s="58"/>
    </row>
    <row r="44" spans="1:10">
      <c r="A44" s="97"/>
      <c r="B44" s="42" t="s">
        <v>70</v>
      </c>
      <c r="C44" s="11" t="s">
        <v>12</v>
      </c>
      <c r="D44" s="31">
        <f>206265*D41*D42/1000/$D$33</f>
        <v>1.0223046647230321</v>
      </c>
      <c r="E44" s="22">
        <f>206265*E41*E42/1000/$D$33</f>
        <v>1.0223046647230321</v>
      </c>
      <c r="F44" s="58"/>
    </row>
    <row r="45" spans="1:10">
      <c r="B45" s="42"/>
      <c r="C45" s="3"/>
      <c r="D45" s="19"/>
      <c r="E45" s="19"/>
      <c r="F45" s="58"/>
      <c r="G45" s="55"/>
      <c r="H45" s="54"/>
      <c r="I45" s="54"/>
      <c r="J45" s="49"/>
    </row>
    <row r="46" spans="1:10">
      <c r="A46" s="98" t="s">
        <v>98</v>
      </c>
      <c r="B46" s="42"/>
      <c r="C46" s="8" t="s">
        <v>59</v>
      </c>
      <c r="D46" s="36"/>
      <c r="E46" s="36"/>
      <c r="F46" s="58"/>
    </row>
    <row r="47" spans="1:10">
      <c r="A47" s="97"/>
      <c r="B47" s="88">
        <v>26</v>
      </c>
      <c r="C47" s="7" t="s">
        <v>26</v>
      </c>
      <c r="D47" s="20" t="s">
        <v>128</v>
      </c>
      <c r="E47" s="50"/>
      <c r="F47" s="58"/>
    </row>
    <row r="48" spans="1:10">
      <c r="A48" s="97"/>
      <c r="B48" s="88">
        <v>27</v>
      </c>
      <c r="C48" s="7" t="s">
        <v>38</v>
      </c>
      <c r="D48" s="20" t="s">
        <v>129</v>
      </c>
      <c r="E48" s="36"/>
      <c r="F48" s="58"/>
    </row>
    <row r="49" spans="1:10">
      <c r="A49" s="97"/>
      <c r="B49" s="88">
        <v>28</v>
      </c>
      <c r="C49" s="7" t="s">
        <v>60</v>
      </c>
      <c r="D49" s="20"/>
      <c r="E49" s="36"/>
      <c r="F49" s="58"/>
      <c r="G49" s="55"/>
      <c r="H49" s="54"/>
      <c r="I49" s="54"/>
      <c r="J49" s="49"/>
    </row>
    <row r="50" spans="1:10">
      <c r="A50" s="97"/>
      <c r="B50" s="88">
        <v>29</v>
      </c>
      <c r="C50" s="7" t="s">
        <v>61</v>
      </c>
      <c r="D50" s="20"/>
      <c r="E50" s="56" t="s">
        <v>89</v>
      </c>
      <c r="F50" s="58"/>
      <c r="G50" s="55"/>
      <c r="H50" s="54"/>
      <c r="I50" s="54"/>
      <c r="J50" s="49"/>
    </row>
    <row r="51" spans="1:10">
      <c r="A51" s="97"/>
      <c r="B51" s="88">
        <v>30</v>
      </c>
      <c r="C51" s="7" t="s">
        <v>62</v>
      </c>
      <c r="D51" s="18"/>
      <c r="E51" s="36"/>
      <c r="F51" s="58"/>
      <c r="G51" s="55"/>
      <c r="H51" s="54"/>
      <c r="I51" s="54"/>
      <c r="J51" s="49"/>
    </row>
    <row r="52" spans="1:10">
      <c r="B52" s="42"/>
      <c r="C52" s="3"/>
      <c r="D52" s="19"/>
      <c r="E52" s="36"/>
      <c r="F52" s="58"/>
      <c r="G52" s="55"/>
      <c r="H52" s="54"/>
      <c r="I52" s="54"/>
      <c r="J52" s="49"/>
    </row>
    <row r="53" spans="1:10">
      <c r="A53" s="96" t="s">
        <v>101</v>
      </c>
      <c r="B53" s="42"/>
      <c r="C53" s="10" t="s">
        <v>63</v>
      </c>
      <c r="D53" s="19"/>
      <c r="E53" s="36"/>
      <c r="F53" s="58"/>
      <c r="G53" s="55"/>
      <c r="H53" s="54"/>
      <c r="I53" s="54"/>
      <c r="J53" s="49"/>
    </row>
    <row r="54" spans="1:10">
      <c r="A54" s="97"/>
      <c r="B54" s="42"/>
      <c r="C54" s="11" t="s">
        <v>30</v>
      </c>
      <c r="D54" s="90" t="s">
        <v>27</v>
      </c>
      <c r="F54" s="58"/>
      <c r="G54" s="40" t="s">
        <v>64</v>
      </c>
    </row>
    <row r="55" spans="1:10">
      <c r="A55" s="97"/>
      <c r="B55" s="70">
        <v>31</v>
      </c>
      <c r="C55" s="11" t="s">
        <v>31</v>
      </c>
      <c r="D55" s="5" t="s">
        <v>117</v>
      </c>
      <c r="E55" s="51" t="s">
        <v>130</v>
      </c>
      <c r="F55" s="58"/>
    </row>
    <row r="56" spans="1:10">
      <c r="A56" s="97"/>
      <c r="B56" s="70">
        <v>32</v>
      </c>
      <c r="C56" s="11" t="s">
        <v>32</v>
      </c>
      <c r="D56" s="24" t="s">
        <v>117</v>
      </c>
      <c r="F56" s="58"/>
    </row>
    <row r="57" spans="1:10">
      <c r="A57" s="97"/>
      <c r="B57" s="88">
        <v>33</v>
      </c>
      <c r="C57" s="11" t="s">
        <v>19</v>
      </c>
      <c r="D57" s="24"/>
      <c r="F57" s="58"/>
    </row>
    <row r="58" spans="1:10">
      <c r="A58" s="97"/>
      <c r="B58" s="42" t="s">
        <v>71</v>
      </c>
      <c r="C58" s="11" t="s">
        <v>21</v>
      </c>
      <c r="D58" s="25">
        <v>6.14</v>
      </c>
      <c r="F58" s="58"/>
    </row>
    <row r="59" spans="1:10">
      <c r="A59" s="97"/>
      <c r="B59" s="42"/>
      <c r="C59" s="23" t="s">
        <v>14</v>
      </c>
      <c r="D59" s="28">
        <v>0</v>
      </c>
      <c r="F59" s="58"/>
    </row>
    <row r="60" spans="1:10">
      <c r="A60" s="97"/>
      <c r="B60" s="88">
        <v>34</v>
      </c>
      <c r="C60" s="11" t="s">
        <v>20</v>
      </c>
      <c r="D60" s="24"/>
      <c r="F60" s="58"/>
    </row>
    <row r="61" spans="1:10">
      <c r="A61" s="97"/>
      <c r="B61" s="42" t="s">
        <v>72</v>
      </c>
      <c r="C61" s="11" t="s">
        <v>16</v>
      </c>
      <c r="D61" s="25">
        <v>10</v>
      </c>
      <c r="F61" s="58"/>
    </row>
    <row r="62" spans="1:10">
      <c r="A62" s="97"/>
      <c r="B62" s="88">
        <v>35</v>
      </c>
      <c r="C62" s="11" t="s">
        <v>17</v>
      </c>
      <c r="D62" s="26">
        <v>18</v>
      </c>
      <c r="F62" s="58"/>
    </row>
    <row r="63" spans="1:10">
      <c r="A63" s="97"/>
      <c r="B63" s="42">
        <v>36</v>
      </c>
      <c r="C63" s="11" t="s">
        <v>18</v>
      </c>
      <c r="D63" s="25">
        <f>SQRT(4*D61*D61+D62*D62)</f>
        <v>26.90724809414742</v>
      </c>
      <c r="F63" s="58"/>
    </row>
    <row r="64" spans="1:10">
      <c r="A64" s="97"/>
      <c r="B64" s="42"/>
      <c r="C64" s="23" t="s">
        <v>15</v>
      </c>
      <c r="D64" s="28"/>
      <c r="F64" s="58"/>
    </row>
    <row r="65" spans="1:6">
      <c r="A65" s="97"/>
      <c r="B65" s="88">
        <v>37</v>
      </c>
      <c r="C65" s="11" t="s">
        <v>16</v>
      </c>
      <c r="D65" s="24"/>
      <c r="F65" s="58"/>
    </row>
    <row r="66" spans="1:6">
      <c r="A66" s="97"/>
      <c r="B66" s="88">
        <v>38</v>
      </c>
      <c r="C66" s="11" t="s">
        <v>17</v>
      </c>
      <c r="D66" s="24"/>
      <c r="F66" s="58"/>
    </row>
    <row r="67" spans="1:6">
      <c r="A67" s="97"/>
      <c r="B67" s="88">
        <v>39</v>
      </c>
      <c r="C67" s="11" t="s">
        <v>18</v>
      </c>
      <c r="D67" s="27"/>
      <c r="F67" s="58"/>
    </row>
    <row r="68" spans="1:6">
      <c r="B68" s="2"/>
      <c r="F68" s="58"/>
    </row>
  </sheetData>
  <mergeCells count="6">
    <mergeCell ref="A53:A67"/>
    <mergeCell ref="A5:A13"/>
    <mergeCell ref="A15:A22"/>
    <mergeCell ref="A24:A28"/>
    <mergeCell ref="A30:A44"/>
    <mergeCell ref="A46:A51"/>
  </mergeCells>
  <dataValidations count="1">
    <dataValidation type="list" allowBlank="1" showInputMessage="1" showErrorMessage="1" sqref="D17 E21">
      <formula1>#REF!</formula1>
    </dataValidation>
  </dataValidations>
  <hyperlinks>
    <hyperlink ref="G5" r:id="rId1"/>
    <hyperlink ref="D5" r:id="rId2"/>
    <hyperlink ref="D15" r:id="rId3"/>
    <hyperlink ref="D54" r:id="rId4"/>
    <hyperlink ref="G54" r:id="rId5"/>
    <hyperlink ref="G15" r:id="rId6"/>
  </hyperlinks>
  <pageMargins left="0.25" right="0.25" top="0.25" bottom="0.25" header="0" footer="0"/>
  <pageSetup scale="72" orientation="portrait" r:id="rId7"/>
  <drawing r:id="rId8"/>
  <legacyDrawing r:id="rId9"/>
  <oleObjects>
    <mc:AlternateContent xmlns:mc="http://schemas.openxmlformats.org/markup-compatibility/2006">
      <mc:Choice Requires="x14">
        <oleObject shapeId="1025" r:id="rId10">
          <objectPr defaultSize="0" autoPict="0" r:id="rId11">
            <anchor moveWithCells="1">
              <from>
                <xdr:col>7</xdr:col>
                <xdr:colOff>619125</xdr:colOff>
                <xdr:row>27</xdr:row>
                <xdr:rowOff>161925</xdr:rowOff>
              </from>
              <to>
                <xdr:col>20</xdr:col>
                <xdr:colOff>9525</xdr:colOff>
                <xdr:row>31</xdr:row>
                <xdr:rowOff>38100</xdr:rowOff>
              </to>
            </anchor>
          </objectPr>
        </oleObject>
      </mc:Choice>
      <mc:Fallback>
        <oleObject shapeId="1025" r:id="rId10"/>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cols>
    <col min="1" max="1" width="16.5703125" customWidth="1"/>
    <col min="2" max="2" width="56.28515625" customWidth="1"/>
  </cols>
  <sheetData>
    <row r="1" spans="1:2" ht="15.75">
      <c r="A1" s="35" t="s">
        <v>102</v>
      </c>
      <c r="B1" s="32" t="s">
        <v>78</v>
      </c>
    </row>
    <row r="2" spans="1:2" ht="15.75">
      <c r="A2" s="35"/>
    </row>
    <row r="3" spans="1:2" ht="15.75">
      <c r="A3" s="35" t="s">
        <v>79</v>
      </c>
      <c r="B3" s="33" t="s">
        <v>49</v>
      </c>
    </row>
    <row r="4" spans="1:2" ht="15.75">
      <c r="A4" s="35"/>
    </row>
    <row r="5" spans="1:2" ht="15.75">
      <c r="A5" s="35" t="s">
        <v>80</v>
      </c>
      <c r="B5" s="32" t="s">
        <v>53</v>
      </c>
    </row>
    <row r="6" spans="1:2" ht="15.75">
      <c r="A6" s="34"/>
    </row>
    <row r="7" spans="1:2" ht="15.75">
      <c r="A7" s="34" t="s">
        <v>81</v>
      </c>
      <c r="B7" s="68" t="s">
        <v>64</v>
      </c>
    </row>
  </sheetData>
  <hyperlinks>
    <hyperlink ref="B7"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06in</vt:lpstr>
      <vt:lpstr>links</vt:lpstr>
      <vt:lpstr>'06in'!Print_Area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Elizabeth Warner</cp:lastModifiedBy>
  <cp:lastPrinted>2017-11-30T21:30:35Z</cp:lastPrinted>
  <dcterms:created xsi:type="dcterms:W3CDTF">2015-12-30T12:41:11Z</dcterms:created>
  <dcterms:modified xsi:type="dcterms:W3CDTF">2017-11-30T23:28:11Z</dcterms:modified>
</cp:coreProperties>
</file>