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beth\Desktop\20170509_07in_KC11C020321\"/>
    </mc:Choice>
  </mc:AlternateContent>
  <bookViews>
    <workbookView xWindow="0" yWindow="0" windowWidth="24000" windowHeight="14145"/>
  </bookViews>
  <sheets>
    <sheet name="07in_ST7" sheetId="5" r:id="rId1"/>
    <sheet name="links" sheetId="3" r:id="rId2"/>
    <sheet name="dropdown_options" sheetId="2" r:id="rId3"/>
  </sheets>
  <definedNames>
    <definedName name="_xlnm.Print_Area" localSheetId="0">'07in_ST7'!$B$1:$K$68</definedName>
  </definedNames>
  <calcPr calcId="162913" iterateDelta="1E-4"/>
</workbook>
</file>

<file path=xl/calcChain.xml><?xml version="1.0" encoding="utf-8"?>
<calcChain xmlns="http://schemas.openxmlformats.org/spreadsheetml/2006/main">
  <c r="E44" i="5" l="1"/>
  <c r="D44" i="5"/>
  <c r="D58" i="5" s="1"/>
  <c r="D61" i="5" s="1"/>
  <c r="D63" i="5" s="1"/>
  <c r="E43" i="5"/>
  <c r="D43" i="5"/>
  <c r="D22" i="5"/>
  <c r="D20" i="5"/>
  <c r="D12" i="5"/>
</calcChain>
</file>

<file path=xl/comments1.xml><?xml version="1.0" encoding="utf-8"?>
<comments xmlns="http://schemas.openxmlformats.org/spreadsheetml/2006/main">
  <authors>
    <author>Elizabeth Warner</author>
  </authors>
  <commentList>
    <comment ref="G20" authorId="0" shapeId="0">
      <text>
        <r>
          <rPr>
            <b/>
            <sz val="9"/>
            <color indexed="81"/>
            <rFont val="Tahoma"/>
            <family val="2"/>
          </rPr>
          <t>optional:</t>
        </r>
        <r>
          <rPr>
            <sz val="9"/>
            <color indexed="81"/>
            <rFont val="Tahoma"/>
            <family val="2"/>
          </rPr>
          <t xml:space="preserve"> since you convert the mid time, paste it here.
</t>
        </r>
      </text>
    </comment>
    <comment ref="G21" authorId="0" shapeId="0">
      <text>
        <r>
          <rPr>
            <b/>
            <sz val="9"/>
            <color indexed="81"/>
            <rFont val="Tahoma"/>
            <family val="2"/>
          </rPr>
          <t>optional:</t>
        </r>
        <r>
          <rPr>
            <sz val="9"/>
            <color indexed="81"/>
            <rFont val="Tahoma"/>
            <family val="2"/>
          </rPr>
          <t xml:space="preserve"> This I usually copy from the ETD site. After getting a list of predictions for a night, you click on a particular star and get the listing for the next days. The first in the list is usually the time you are observing and has the HJD value.
</t>
        </r>
      </text>
    </comment>
  </commentList>
</comments>
</file>

<file path=xl/sharedStrings.xml><?xml version="1.0" encoding="utf-8"?>
<sst xmlns="http://schemas.openxmlformats.org/spreadsheetml/2006/main" count="127" uniqueCount="113">
  <si>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</si>
  <si>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</si>
  <si>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</si>
  <si>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</si>
  <si>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</si>
  <si>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</si>
  <si>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</si>
  <si>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</si>
  <si>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</si>
  <si>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</si>
  <si>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</si>
  <si>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</si>
  <si>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</si>
  <si>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</si>
  <si>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</si>
  <si>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</si>
  <si>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</si>
  <si>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</si>
  <si>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</si>
  <si>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</si>
  <si>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</si>
  <si>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</si>
  <si>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</si>
  <si>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</si>
  <si>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</si>
  <si>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</si>
  <si>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</si>
  <si>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</si>
  <si>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</si>
  <si>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</si>
  <si>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</si>
  <si>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</si>
  <si>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</si>
  <si>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</si>
  <si>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</si>
  <si>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</si>
  <si>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</si>
  <si>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</si>
  <si>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</si>
  <si>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</si>
  <si>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</si>
  <si>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</si>
  <si>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</si>
  <si>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</si>
  <si>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</si>
  <si>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</si>
  <si>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</si>
  <si>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</si>
  <si>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</si>
  <si>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</si>
  <si>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</si>
  <si>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</si>
  <si>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</si>
  <si>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</si>
  <si>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</si>
  <si>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</si>
  <si>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</si>
  <si>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</si>
  <si>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</si>
  <si>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</si>
  <si>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</si>
  <si>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</si>
  <si>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</si>
  <si>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</si>
  <si>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</si>
  <si>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</si>
  <si>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</si>
  <si>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</si>
  <si>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</si>
  <si>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</si>
  <si>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</si>
  <si>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</si>
  <si>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</si>
  <si>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</si>
  <si>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</si>
  <si>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</si>
  <si>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</si>
  <si>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</si>
  <si>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preditions:</t>
  </si>
  <si>
    <t>var2.astro.cz/ETD/predictions.php</t>
  </si>
  <si>
    <t>target details:</t>
  </si>
  <si>
    <t>time conversion:</t>
  </si>
  <si>
    <t>limb darkening:</t>
  </si>
  <si>
    <t>Elong:</t>
  </si>
  <si>
    <t>283 02 38.5</t>
  </si>
  <si>
    <t>DD</t>
  </si>
  <si>
    <t>HMS</t>
  </si>
  <si>
    <t>13a</t>
  </si>
  <si>
    <t>AP 7"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</si>
  <si>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</si>
  <si>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</si>
  <si>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</si>
  <si>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</si>
  <si>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</si>
  <si>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</si>
  <si>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</si>
  <si>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</si>
  <si>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</si>
  <si>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SBIG ST-7</t>
  </si>
  <si>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</si>
  <si>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</si>
  <si>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</si>
  <si>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</si>
  <si>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</si>
  <si>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</si>
  <si>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</si>
  <si>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from pred page (see 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</si>
  <si>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</si>
  <si>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Elizabeth Warner</t>
  </si>
  <si>
    <t>KC11C020321</t>
  </si>
  <si>
    <t>18:41:49.72 </t>
  </si>
  <si>
    <t>+30:08:39.0</t>
  </si>
  <si>
    <t>Astrodon: Sloan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</si>
</sst>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
    <numFmt numFmtId="165" formatCode="0.0"/>
    <numFmt numFmtId="166" formatCode="0.0000000000"/>
    <numFmt numFmtId="167" formatCode="0.0000"/>
    <numFmt numFmtId="168" formatCode="yyyy\-mm\-dd"/>
  </numFmts>
  <fonts count="20"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93">
    <xf numFmtId="0" fontId="0" fillId="0" borderId="0" xfId="0"/>
    <xf numFmtId="0" fontId="3" fillId="0" borderId="0" xfId="0" applyFont="1" applyAlignment="1" applyProtection="1">
      <alignment horizontal="right" vertical="center"/>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 fillId="0" borderId="0" xfId="1" applyFont="1" applyAlignment="1" applyProtection="1">
      <alignment horizontal="left"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1"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8" fillId="8" borderId="0" xfId="0" applyFont="1" applyFill="1" applyAlignment="1" applyProtection="1">
      <alignment horizontal="center" vertical="center"/>
      <protection locked="0"/>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167" fontId="9" fillId="0" borderId="0" xfId="2" applyNumberFormat="1" applyFont="1" applyAlignment="1">
      <alignment horizontal="center" vertical="center"/>
    </xf>
    <xf numFmtId="0" fontId="7" fillId="0" borderId="4" xfId="0" applyFont="1" applyBorder="1" applyAlignment="1">
      <alignment horizontal="center" vertical="center"/>
    </xf>
    <xf numFmtId="0" fontId="1" fillId="7" borderId="0" xfId="1" applyFill="1" applyAlignment="1" applyProtection="1">
      <alignment horizontal="center" vertical="center"/>
      <protection locked="0"/>
    </xf>
    <xf numFmtId="0" fontId="2" fillId="9" borderId="0" xfId="0" applyFont="1" applyFill="1" applyAlignment="1" applyProtection="1">
      <alignment horizontal="right" vertical="center"/>
    </xf>
    <xf numFmtId="0" fontId="3" fillId="10" borderId="0" xfId="0" applyFont="1" applyFill="1" applyAlignment="1" applyProtection="1">
      <alignment horizontal="right" vertical="center"/>
    </xf>
    <xf numFmtId="168" fontId="2" fillId="0" borderId="2" xfId="0" applyNumberFormat="1" applyFont="1" applyBorder="1" applyAlignment="1" applyProtection="1">
      <alignment horizontal="center" vertical="center"/>
      <protection locked="0"/>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0" fillId="4" borderId="0" xfId="0" applyFont="1" applyFill="1" applyAlignment="1" applyProtection="1">
      <alignment horizontal="left" vertical="center"/>
    </xf>
    <xf numFmtId="0" fontId="2" fillId="0" borderId="0" xfId="0" applyFont="1" applyAlignment="1">
      <alignment horizontal="center" vertical="center" wrapText="1"/>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809625</xdr:colOff>
      <xdr:row>15</xdr:row>
      <xdr:rowOff>76200</xdr:rowOff>
    </xdr:from>
    <xdr:to>
      <xdr:col>11</xdr:col>
      <xdr:colOff>438150</xdr:colOff>
      <xdr:row>18</xdr:row>
      <xdr:rowOff>118883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9200" y="32194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xoplanets.org/" TargetMode="External"/><Relationship Id="rId7" Type="http://schemas.openxmlformats.org/officeDocument/2006/relationships/vmlDrawing" Target="../drawings/vmlDrawing1.vml"/><Relationship Id="rId2" Type="http://schemas.openxmlformats.org/officeDocument/2006/relationships/hyperlink" Target="http://astroutils.astronomy.ohio-state.edu/exofast/limbdark.shtml" TargetMode="External"/><Relationship Id="rId1" Type="http://schemas.openxmlformats.org/officeDocument/2006/relationships/hyperlink" Target="http://astroutils.astronomy.ohio-state.edu/tim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exoplanets.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8"/>
  <sheetViews>
    <sheetView tabSelected="1" workbookViewId="0">
      <selection activeCell="E53" sqref="E53"/>
    </sheetView>
  </sheetViews>
  <sheetFormatPr defaultRowHeight="15.75" x14ac:dyDescent="0.25"/>
  <cols>
    <col min="1" max="1" width="29.85546875" style="85" customWidth="1"/>
    <col min="2" max="2" width="10.7109375" style="63" customWidth="1"/>
    <col min="3" max="3" width="35.7109375" style="43" customWidth="1"/>
    <col min="4" max="4" width="25.7109375" style="63" customWidth="1"/>
    <col min="5" max="5" width="15.7109375" style="63" customWidth="1"/>
    <col min="6" max="6" width="2.7109375" style="74" customWidth="1"/>
    <col min="7" max="7" width="20.7109375" style="65" customWidth="1"/>
    <col min="8" max="9" width="10.7109375" style="65" customWidth="1"/>
    <col min="10" max="10" width="9.140625" style="63"/>
  </cols>
  <sheetData>
    <row r="1" spans="1:7" ht="21" x14ac:dyDescent="0.25">
      <c r="A1" s="81" t="s">
        <v>99</v>
      </c>
      <c r="B1" s="82" t="s">
        <v>29</v>
      </c>
      <c r="C1" s="83" t="s">
        <v>50</v>
      </c>
      <c r="D1" s="18" t="s">
        <v>51</v>
      </c>
      <c r="E1" s="18" t="s">
        <v>55</v>
      </c>
      <c r="F1" s="71"/>
      <c r="G1" s="84" t="s">
        <v>56</v>
      </c>
    </row>
    <row r="2" spans="1:7" x14ac:dyDescent="0.25">
      <c r="C2" s="1" t="s">
        <v>3</v>
      </c>
      <c r="D2" s="63" t="s">
        <v>109</v>
      </c>
      <c r="E2" s="54"/>
      <c r="F2" s="72"/>
    </row>
    <row r="3" spans="1:7" x14ac:dyDescent="0.25">
      <c r="C3" s="1" t="s">
        <v>0</v>
      </c>
      <c r="D3" s="89" t="s">
        <v>108</v>
      </c>
      <c r="E3" s="54"/>
      <c r="F3" s="72"/>
    </row>
    <row r="4" spans="1:7" x14ac:dyDescent="0.25">
      <c r="D4" s="53"/>
      <c r="E4" s="54"/>
      <c r="F4" s="72"/>
    </row>
    <row r="5" spans="1:7" x14ac:dyDescent="0.25">
      <c r="A5" s="92" t="s">
        <v>100</v>
      </c>
      <c r="B5" s="2"/>
      <c r="C5" s="11" t="s">
        <v>28</v>
      </c>
      <c r="D5" s="37" t="s">
        <v>27</v>
      </c>
      <c r="E5" s="54"/>
      <c r="F5" s="72"/>
      <c r="G5" s="49" t="s">
        <v>49</v>
      </c>
    </row>
    <row r="6" spans="1:7" x14ac:dyDescent="0.25">
      <c r="A6" s="92"/>
      <c r="B6" s="3">
        <v>1</v>
      </c>
      <c r="C6" s="10" t="s">
        <v>4</v>
      </c>
      <c r="D6" s="46" t="s">
        <v>110</v>
      </c>
      <c r="F6" s="72"/>
    </row>
    <row r="7" spans="1:7" x14ac:dyDescent="0.25">
      <c r="A7" s="92"/>
      <c r="B7" s="3">
        <v>2</v>
      </c>
      <c r="C7" s="78" t="s">
        <v>5</v>
      </c>
      <c r="D7" s="47" t="s">
        <v>111</v>
      </c>
      <c r="F7" s="72"/>
    </row>
    <row r="8" spans="1:7" x14ac:dyDescent="0.25">
      <c r="A8" s="92"/>
      <c r="B8" s="3">
        <v>3</v>
      </c>
      <c r="C8" s="10" t="s">
        <v>9</v>
      </c>
      <c r="D8" s="31">
        <v>2.33</v>
      </c>
      <c r="F8" s="72"/>
    </row>
    <row r="9" spans="1:7" ht="18.75" x14ac:dyDescent="0.25">
      <c r="A9" s="92"/>
      <c r="B9" s="3">
        <v>4</v>
      </c>
      <c r="C9" s="10" t="s">
        <v>90</v>
      </c>
      <c r="D9" s="52"/>
      <c r="F9" s="72"/>
    </row>
    <row r="10" spans="1:7" ht="18.75" x14ac:dyDescent="0.25">
      <c r="A10" s="92"/>
      <c r="B10" s="3">
        <v>5</v>
      </c>
      <c r="C10" s="10" t="s">
        <v>91</v>
      </c>
      <c r="D10" s="31"/>
      <c r="F10" s="72"/>
    </row>
    <row r="11" spans="1:7" x14ac:dyDescent="0.25">
      <c r="A11" s="92"/>
      <c r="B11" s="3">
        <v>6</v>
      </c>
      <c r="C11" s="10" t="s">
        <v>41</v>
      </c>
      <c r="D11" s="31">
        <v>11.35</v>
      </c>
      <c r="F11" s="72"/>
    </row>
    <row r="12" spans="1:7" x14ac:dyDescent="0.25">
      <c r="A12" s="92"/>
      <c r="B12" s="3" t="s">
        <v>65</v>
      </c>
      <c r="C12" s="10" t="s">
        <v>42</v>
      </c>
      <c r="D12" s="12" t="str">
        <f>CONCATENATE(D11-0.44," to ",D11+0.75," mag")</f>
        <v>10.91 to 12.1 mag</v>
      </c>
      <c r="F12" s="72"/>
    </row>
    <row r="13" spans="1:7" x14ac:dyDescent="0.25">
      <c r="A13" s="92"/>
      <c r="B13" s="3">
        <v>7</v>
      </c>
      <c r="C13" s="10" t="s">
        <v>40</v>
      </c>
      <c r="D13" s="48"/>
      <c r="E13" s="55"/>
      <c r="F13" s="72"/>
    </row>
    <row r="14" spans="1:7" x14ac:dyDescent="0.25">
      <c r="B14" s="3"/>
      <c r="C14" s="9"/>
      <c r="D14" s="56"/>
      <c r="E14" s="55"/>
      <c r="F14" s="72"/>
    </row>
    <row r="15" spans="1:7" x14ac:dyDescent="0.25">
      <c r="A15" s="90" t="s">
        <v>104</v>
      </c>
      <c r="B15" s="3"/>
      <c r="C15" s="79" t="s">
        <v>52</v>
      </c>
      <c r="D15" s="64" t="s">
        <v>27</v>
      </c>
      <c r="F15" s="72"/>
      <c r="G15" s="50" t="s">
        <v>53</v>
      </c>
    </row>
    <row r="16" spans="1:7" x14ac:dyDescent="0.25">
      <c r="A16" s="91"/>
      <c r="B16" s="3">
        <v>8</v>
      </c>
      <c r="C16" s="14" t="s">
        <v>22</v>
      </c>
      <c r="D16" s="80">
        <v>42865</v>
      </c>
      <c r="F16" s="72"/>
      <c r="G16" s="66"/>
    </row>
    <row r="17" spans="1:10" x14ac:dyDescent="0.25">
      <c r="A17" s="91"/>
      <c r="B17" s="3" t="s">
        <v>66</v>
      </c>
      <c r="C17" s="14" t="s">
        <v>54</v>
      </c>
      <c r="D17" s="17" t="s">
        <v>95</v>
      </c>
      <c r="F17" s="72"/>
      <c r="G17" s="66" t="s">
        <v>105</v>
      </c>
      <c r="I17" s="66"/>
    </row>
    <row r="18" spans="1:10" x14ac:dyDescent="0.25">
      <c r="A18" s="91"/>
      <c r="B18" s="3">
        <v>9</v>
      </c>
      <c r="C18" s="14" t="s">
        <v>1</v>
      </c>
      <c r="D18" s="57">
        <v>7883.643</v>
      </c>
      <c r="F18" s="73"/>
      <c r="G18" s="66"/>
      <c r="I18" s="66"/>
    </row>
    <row r="19" spans="1:10" x14ac:dyDescent="0.25">
      <c r="A19" s="91"/>
      <c r="B19" s="3">
        <v>10</v>
      </c>
      <c r="C19" s="14" t="s">
        <v>2</v>
      </c>
      <c r="D19" s="76">
        <v>7883.7719999999999</v>
      </c>
      <c r="F19" s="73"/>
      <c r="G19" s="66"/>
      <c r="I19" s="66"/>
    </row>
    <row r="20" spans="1:10" x14ac:dyDescent="0.25">
      <c r="A20" s="91"/>
      <c r="B20" s="3" t="s">
        <v>67</v>
      </c>
      <c r="C20" s="14" t="s">
        <v>36</v>
      </c>
      <c r="D20" s="58">
        <f>(D18+D19)/2</f>
        <v>7883.7075000000004</v>
      </c>
      <c r="E20" s="63">
        <v>7883.7079999999996</v>
      </c>
      <c r="F20" s="72"/>
      <c r="G20" s="86"/>
      <c r="I20" s="66" t="s">
        <v>46</v>
      </c>
    </row>
    <row r="21" spans="1:10" ht="18.75" x14ac:dyDescent="0.25">
      <c r="A21" s="91"/>
      <c r="B21" s="3">
        <v>11</v>
      </c>
      <c r="C21" s="15" t="s">
        <v>97</v>
      </c>
      <c r="D21" s="59"/>
      <c r="E21" s="19" t="s">
        <v>95</v>
      </c>
      <c r="F21" s="72"/>
      <c r="G21" s="87"/>
      <c r="H21" s="66" t="s">
        <v>45</v>
      </c>
      <c r="I21" s="66" t="s">
        <v>106</v>
      </c>
    </row>
    <row r="22" spans="1:10" x14ac:dyDescent="0.25">
      <c r="A22" s="91"/>
      <c r="B22" s="3" t="s">
        <v>68</v>
      </c>
      <c r="C22" s="16" t="s">
        <v>43</v>
      </c>
      <c r="D22" s="60" t="str">
        <f>IF(D21="","",ABS((D20-D21)*24*60))</f>
        <v/>
      </c>
      <c r="E22" s="61" t="s">
        <v>37</v>
      </c>
      <c r="F22" s="73"/>
      <c r="G22" s="66"/>
      <c r="I22" s="66"/>
    </row>
    <row r="23" spans="1:10" x14ac:dyDescent="0.25">
      <c r="B23" s="3"/>
      <c r="F23" s="72"/>
    </row>
    <row r="24" spans="1:10" x14ac:dyDescent="0.25">
      <c r="A24" s="92" t="s">
        <v>101</v>
      </c>
      <c r="B24" s="3" t="s">
        <v>23</v>
      </c>
      <c r="C24" s="11" t="s">
        <v>33</v>
      </c>
      <c r="D24" s="18" t="s">
        <v>86</v>
      </c>
      <c r="E24" s="18" t="s">
        <v>85</v>
      </c>
      <c r="F24" s="72"/>
    </row>
    <row r="25" spans="1:10" x14ac:dyDescent="0.25">
      <c r="A25" s="91"/>
      <c r="B25" s="3">
        <v>12</v>
      </c>
      <c r="C25" s="10" t="s">
        <v>34</v>
      </c>
      <c r="D25" s="7" t="s">
        <v>48</v>
      </c>
      <c r="E25" s="75">
        <v>39.002083329999998</v>
      </c>
      <c r="F25" s="70"/>
      <c r="G25" s="66"/>
      <c r="I25" s="66"/>
    </row>
    <row r="26" spans="1:10" x14ac:dyDescent="0.25">
      <c r="A26" s="91"/>
      <c r="B26" s="3">
        <v>13</v>
      </c>
      <c r="C26" s="10" t="s">
        <v>35</v>
      </c>
      <c r="D26" s="8" t="s">
        <v>47</v>
      </c>
      <c r="E26" s="75">
        <v>76.955972200000005</v>
      </c>
      <c r="F26" s="70"/>
      <c r="G26" s="66"/>
      <c r="I26" s="66"/>
    </row>
    <row r="27" spans="1:10" x14ac:dyDescent="0.25">
      <c r="A27" s="91"/>
      <c r="B27" s="3" t="s">
        <v>87</v>
      </c>
      <c r="C27" s="10" t="s">
        <v>83</v>
      </c>
      <c r="D27" s="8" t="s">
        <v>84</v>
      </c>
      <c r="E27" s="75">
        <v>283.04402779999998</v>
      </c>
      <c r="F27" s="70"/>
      <c r="G27" s="66"/>
      <c r="H27" s="66"/>
      <c r="I27" s="66"/>
      <c r="J27" s="61"/>
    </row>
    <row r="28" spans="1:10" x14ac:dyDescent="0.25">
      <c r="A28" s="91"/>
      <c r="B28" s="3">
        <v>14</v>
      </c>
      <c r="C28" s="10" t="s">
        <v>44</v>
      </c>
      <c r="D28" s="44">
        <v>55.777999999999999</v>
      </c>
      <c r="F28" s="73"/>
      <c r="G28" s="66"/>
      <c r="I28" s="66"/>
    </row>
    <row r="29" spans="1:10" x14ac:dyDescent="0.25">
      <c r="B29" s="3"/>
      <c r="C29" s="4"/>
      <c r="D29" s="21"/>
      <c r="E29" s="21"/>
      <c r="F29" s="72"/>
      <c r="G29" s="67"/>
      <c r="H29" s="66"/>
      <c r="I29" s="66"/>
      <c r="J29" s="61"/>
    </row>
    <row r="30" spans="1:10" x14ac:dyDescent="0.25">
      <c r="A30" s="90" t="s">
        <v>102</v>
      </c>
      <c r="B30" s="3"/>
      <c r="C30" s="13" t="s">
        <v>58</v>
      </c>
      <c r="D30" s="21"/>
      <c r="E30" s="21"/>
      <c r="F30" s="72"/>
      <c r="G30" s="67"/>
      <c r="H30" s="66"/>
      <c r="I30" s="66"/>
      <c r="J30" s="61"/>
    </row>
    <row r="31" spans="1:10" x14ac:dyDescent="0.25">
      <c r="A31" s="91"/>
      <c r="B31" s="3">
        <v>15</v>
      </c>
      <c r="C31" s="29" t="s">
        <v>57</v>
      </c>
      <c r="D31" s="22" t="s">
        <v>88</v>
      </c>
      <c r="F31" s="73"/>
      <c r="G31" s="66"/>
      <c r="H31" s="66"/>
      <c r="I31" s="66"/>
      <c r="J31" s="61"/>
    </row>
    <row r="32" spans="1:10" x14ac:dyDescent="0.25">
      <c r="A32" s="91"/>
      <c r="B32" s="3">
        <v>16</v>
      </c>
      <c r="C32" s="14" t="s">
        <v>10</v>
      </c>
      <c r="D32" s="23">
        <v>178</v>
      </c>
      <c r="F32" s="73"/>
      <c r="G32" s="66"/>
      <c r="I32" s="66"/>
    </row>
    <row r="33" spans="1:10" x14ac:dyDescent="0.25">
      <c r="A33" s="91"/>
      <c r="B33" s="3">
        <v>17</v>
      </c>
      <c r="C33" s="14" t="s">
        <v>11</v>
      </c>
      <c r="D33" s="20">
        <v>1600</v>
      </c>
      <c r="F33" s="73"/>
      <c r="G33" s="66"/>
      <c r="I33" s="66"/>
    </row>
    <row r="34" spans="1:10" x14ac:dyDescent="0.25">
      <c r="A34" s="91"/>
      <c r="B34" s="3">
        <v>18</v>
      </c>
      <c r="C34" s="29" t="s">
        <v>39</v>
      </c>
      <c r="D34" s="22" t="s">
        <v>98</v>
      </c>
      <c r="F34" s="73"/>
      <c r="G34" s="66"/>
      <c r="I34" s="66"/>
    </row>
    <row r="35" spans="1:10" x14ac:dyDescent="0.25">
      <c r="A35" s="91"/>
      <c r="B35" s="3">
        <v>19</v>
      </c>
      <c r="C35" s="14" t="s">
        <v>7</v>
      </c>
      <c r="D35" s="23">
        <v>1.3</v>
      </c>
      <c r="F35" s="73"/>
      <c r="G35" s="66"/>
      <c r="I35" s="66"/>
    </row>
    <row r="36" spans="1:10" x14ac:dyDescent="0.25">
      <c r="A36" s="91"/>
      <c r="B36" s="3">
        <v>20</v>
      </c>
      <c r="C36" s="14" t="s">
        <v>6</v>
      </c>
      <c r="D36" s="23">
        <v>8.8000000000000007</v>
      </c>
      <c r="F36" s="73"/>
      <c r="G36" s="66"/>
      <c r="I36" s="66"/>
    </row>
    <row r="37" spans="1:10" x14ac:dyDescent="0.25">
      <c r="A37" s="91"/>
      <c r="B37" s="3">
        <v>21</v>
      </c>
      <c r="C37" s="14" t="s">
        <v>8</v>
      </c>
      <c r="D37" s="23">
        <v>0.5</v>
      </c>
      <c r="F37" s="73"/>
      <c r="G37" s="66"/>
      <c r="I37" s="66"/>
    </row>
    <row r="38" spans="1:10" x14ac:dyDescent="0.25">
      <c r="A38" s="91"/>
      <c r="B38" s="3">
        <v>22</v>
      </c>
      <c r="C38" s="14" t="s">
        <v>73</v>
      </c>
      <c r="D38" s="20">
        <v>45000</v>
      </c>
      <c r="F38" s="73"/>
      <c r="G38" s="66"/>
      <c r="I38" s="66"/>
    </row>
    <row r="39" spans="1:10" x14ac:dyDescent="0.25">
      <c r="A39" s="91"/>
      <c r="B39" s="3"/>
      <c r="C39" s="14" t="s">
        <v>23</v>
      </c>
      <c r="D39" s="5" t="s">
        <v>24</v>
      </c>
      <c r="E39" s="5" t="s">
        <v>25</v>
      </c>
      <c r="F39" s="72"/>
    </row>
    <row r="40" spans="1:10" x14ac:dyDescent="0.25">
      <c r="A40" s="91"/>
      <c r="B40" s="3">
        <v>23</v>
      </c>
      <c r="C40" s="14" t="s">
        <v>75</v>
      </c>
      <c r="D40" s="24">
        <v>765</v>
      </c>
      <c r="E40" s="22">
        <v>410</v>
      </c>
      <c r="F40" s="72"/>
      <c r="G40" s="67" t="s">
        <v>74</v>
      </c>
    </row>
    <row r="41" spans="1:10" x14ac:dyDescent="0.25">
      <c r="A41" s="91"/>
      <c r="B41" s="3">
        <v>24</v>
      </c>
      <c r="C41" s="14" t="s">
        <v>76</v>
      </c>
      <c r="D41" s="25">
        <v>9</v>
      </c>
      <c r="E41" s="23">
        <v>9</v>
      </c>
      <c r="F41" s="72"/>
      <c r="G41" s="67" t="s">
        <v>74</v>
      </c>
    </row>
    <row r="42" spans="1:10" x14ac:dyDescent="0.25">
      <c r="A42" s="91"/>
      <c r="B42" s="3">
        <v>25</v>
      </c>
      <c r="C42" s="14" t="s">
        <v>77</v>
      </c>
      <c r="D42" s="26">
        <v>1</v>
      </c>
      <c r="E42" s="20">
        <v>1</v>
      </c>
      <c r="F42" s="72"/>
    </row>
    <row r="43" spans="1:10" x14ac:dyDescent="0.25">
      <c r="A43" s="91"/>
      <c r="B43" s="3" t="s">
        <v>69</v>
      </c>
      <c r="C43" s="14" t="s">
        <v>13</v>
      </c>
      <c r="D43" s="38">
        <f>3438*D40*D41/1000/$D$33</f>
        <v>14.79414375</v>
      </c>
      <c r="E43" s="27">
        <f>3438*E40*E41/1000/$D$33</f>
        <v>7.9288874999999992</v>
      </c>
      <c r="F43" s="72"/>
    </row>
    <row r="44" spans="1:10" x14ac:dyDescent="0.25">
      <c r="A44" s="91"/>
      <c r="B44" s="3" t="s">
        <v>70</v>
      </c>
      <c r="C44" s="14" t="s">
        <v>12</v>
      </c>
      <c r="D44" s="39">
        <f>206265*D41*D42/1000/$D$33</f>
        <v>1.1602406249999999</v>
      </c>
      <c r="E44" s="28">
        <f>206265*E41*E42/1000/$D$33</f>
        <v>1.1602406249999999</v>
      </c>
      <c r="F44" s="72"/>
    </row>
    <row r="45" spans="1:10" x14ac:dyDescent="0.25">
      <c r="B45" s="3"/>
      <c r="C45" s="4"/>
      <c r="D45" s="21"/>
      <c r="E45" s="21"/>
      <c r="F45" s="72"/>
      <c r="G45" s="67"/>
      <c r="H45" s="66"/>
      <c r="I45" s="66"/>
      <c r="J45" s="61"/>
    </row>
    <row r="46" spans="1:10" x14ac:dyDescent="0.25">
      <c r="A46" s="92" t="s">
        <v>103</v>
      </c>
      <c r="B46" s="3"/>
      <c r="C46" s="11" t="s">
        <v>59</v>
      </c>
      <c r="D46" s="45"/>
      <c r="E46" s="45"/>
      <c r="F46" s="72"/>
    </row>
    <row r="47" spans="1:10" x14ac:dyDescent="0.25">
      <c r="A47" s="91"/>
      <c r="B47" s="3">
        <v>26</v>
      </c>
      <c r="C47" s="10" t="s">
        <v>26</v>
      </c>
      <c r="D47" s="30">
        <v>45</v>
      </c>
      <c r="E47" s="62"/>
      <c r="F47" s="72"/>
    </row>
    <row r="48" spans="1:10" x14ac:dyDescent="0.25">
      <c r="A48" s="91"/>
      <c r="B48" s="3">
        <v>27</v>
      </c>
      <c r="C48" s="10" t="s">
        <v>38</v>
      </c>
      <c r="D48" s="23" t="s">
        <v>112</v>
      </c>
      <c r="E48" s="45"/>
      <c r="F48" s="72"/>
    </row>
    <row r="49" spans="1:10" x14ac:dyDescent="0.25">
      <c r="A49" s="91"/>
      <c r="B49" s="3">
        <v>28</v>
      </c>
      <c r="C49" s="10" t="s">
        <v>60</v>
      </c>
      <c r="D49" s="23">
        <v>350</v>
      </c>
      <c r="E49" s="45"/>
      <c r="F49" s="72"/>
      <c r="G49" s="67"/>
      <c r="H49" s="66"/>
      <c r="I49" s="66"/>
      <c r="J49" s="61"/>
    </row>
    <row r="50" spans="1:10" x14ac:dyDescent="0.25">
      <c r="A50" s="91"/>
      <c r="B50" s="3">
        <v>29</v>
      </c>
      <c r="C50" s="10" t="s">
        <v>61</v>
      </c>
      <c r="D50" s="23"/>
      <c r="E50" s="69" t="s">
        <v>89</v>
      </c>
      <c r="F50" s="72"/>
      <c r="G50" s="67"/>
      <c r="H50" s="66"/>
      <c r="I50" s="66"/>
      <c r="J50" s="61"/>
    </row>
    <row r="51" spans="1:10" x14ac:dyDescent="0.25">
      <c r="A51" s="91"/>
      <c r="B51" s="3">
        <v>30</v>
      </c>
      <c r="C51" s="10" t="s">
        <v>62</v>
      </c>
      <c r="D51" s="20"/>
      <c r="E51" s="45"/>
      <c r="F51" s="72"/>
      <c r="G51" s="67"/>
      <c r="H51" s="66"/>
      <c r="I51" s="66"/>
      <c r="J51" s="61"/>
    </row>
    <row r="52" spans="1:10" x14ac:dyDescent="0.25">
      <c r="B52" s="3"/>
      <c r="C52" s="4"/>
      <c r="D52" s="21"/>
      <c r="E52" s="45"/>
      <c r="F52" s="72"/>
      <c r="G52" s="67"/>
      <c r="H52" s="66"/>
      <c r="I52" s="66"/>
      <c r="J52" s="61"/>
    </row>
    <row r="53" spans="1:10" x14ac:dyDescent="0.25">
      <c r="A53" s="90" t="s">
        <v>107</v>
      </c>
      <c r="B53" s="3"/>
      <c r="C53" s="13" t="s">
        <v>63</v>
      </c>
      <c r="D53" s="21"/>
      <c r="E53" s="45"/>
      <c r="F53" s="72"/>
      <c r="G53" s="67"/>
      <c r="H53" s="66"/>
      <c r="I53" s="66"/>
      <c r="J53" s="61"/>
    </row>
    <row r="54" spans="1:10" x14ac:dyDescent="0.25">
      <c r="A54" s="91"/>
      <c r="B54" s="3"/>
      <c r="C54" s="14" t="s">
        <v>30</v>
      </c>
      <c r="D54" s="77" t="s">
        <v>27</v>
      </c>
      <c r="F54" s="72"/>
      <c r="G54" s="51" t="s">
        <v>64</v>
      </c>
    </row>
    <row r="55" spans="1:10" x14ac:dyDescent="0.25">
      <c r="A55" s="91"/>
      <c r="B55" s="3">
        <v>31</v>
      </c>
      <c r="C55" s="14" t="s">
        <v>31</v>
      </c>
      <c r="D55" s="6"/>
      <c r="F55" s="72"/>
    </row>
    <row r="56" spans="1:10" x14ac:dyDescent="0.25">
      <c r="A56" s="91"/>
      <c r="B56" s="3">
        <v>32</v>
      </c>
      <c r="C56" s="14" t="s">
        <v>32</v>
      </c>
      <c r="D56" s="31" t="s">
        <v>23</v>
      </c>
      <c r="F56" s="72"/>
    </row>
    <row r="57" spans="1:10" x14ac:dyDescent="0.25">
      <c r="A57" s="91"/>
      <c r="B57" s="3">
        <v>33</v>
      </c>
      <c r="C57" s="14" t="s">
        <v>19</v>
      </c>
      <c r="D57" s="31"/>
      <c r="F57" s="72"/>
    </row>
    <row r="58" spans="1:10" x14ac:dyDescent="0.25">
      <c r="A58" s="91"/>
      <c r="B58" s="3" t="s">
        <v>71</v>
      </c>
      <c r="C58" s="14" t="s">
        <v>21</v>
      </c>
      <c r="D58" s="32">
        <f>D57/D44</f>
        <v>0</v>
      </c>
      <c r="F58" s="72"/>
    </row>
    <row r="59" spans="1:10" x14ac:dyDescent="0.25">
      <c r="A59" s="91"/>
      <c r="B59" s="3"/>
      <c r="C59" s="88" t="s">
        <v>14</v>
      </c>
      <c r="D59" s="36"/>
      <c r="F59" s="72"/>
    </row>
    <row r="60" spans="1:10" x14ac:dyDescent="0.25">
      <c r="A60" s="91"/>
      <c r="B60" s="3">
        <v>34</v>
      </c>
      <c r="C60" s="14" t="s">
        <v>20</v>
      </c>
      <c r="D60" s="31"/>
      <c r="F60" s="72"/>
    </row>
    <row r="61" spans="1:10" x14ac:dyDescent="0.25">
      <c r="A61" s="91"/>
      <c r="B61" s="3" t="s">
        <v>72</v>
      </c>
      <c r="C61" s="14" t="s">
        <v>16</v>
      </c>
      <c r="D61" s="32">
        <f>D60*D58</f>
        <v>0</v>
      </c>
      <c r="F61" s="72"/>
    </row>
    <row r="62" spans="1:10" x14ac:dyDescent="0.25">
      <c r="A62" s="91"/>
      <c r="B62" s="3">
        <v>35</v>
      </c>
      <c r="C62" s="14" t="s">
        <v>17</v>
      </c>
      <c r="D62" s="33" t="s">
        <v>23</v>
      </c>
      <c r="F62" s="72"/>
    </row>
    <row r="63" spans="1:10" x14ac:dyDescent="0.25">
      <c r="A63" s="91"/>
      <c r="B63" s="3">
        <v>36</v>
      </c>
      <c r="C63" s="14" t="s">
        <v>18</v>
      </c>
      <c r="D63" s="32" t="e">
        <f>SQRT(4*D61*D61+D62*D62)</f>
        <v>#VALUE!</v>
      </c>
      <c r="F63" s="72"/>
    </row>
    <row r="64" spans="1:10" x14ac:dyDescent="0.25">
      <c r="A64" s="91"/>
      <c r="B64" s="3"/>
      <c r="C64" s="88" t="s">
        <v>15</v>
      </c>
      <c r="D64" s="36"/>
      <c r="F64" s="72"/>
    </row>
    <row r="65" spans="1:6" x14ac:dyDescent="0.25">
      <c r="A65" s="91"/>
      <c r="B65" s="3">
        <v>37</v>
      </c>
      <c r="C65" s="14" t="s">
        <v>16</v>
      </c>
      <c r="D65" s="31"/>
      <c r="F65" s="72"/>
    </row>
    <row r="66" spans="1:6" x14ac:dyDescent="0.25">
      <c r="A66" s="91"/>
      <c r="B66" s="3">
        <v>38</v>
      </c>
      <c r="C66" s="14" t="s">
        <v>17</v>
      </c>
      <c r="D66" s="31"/>
      <c r="F66" s="72"/>
    </row>
    <row r="67" spans="1:6" x14ac:dyDescent="0.25">
      <c r="A67" s="91"/>
      <c r="B67" s="3">
        <v>39</v>
      </c>
      <c r="C67" s="14" t="s">
        <v>18</v>
      </c>
      <c r="D67" s="34"/>
      <c r="F67" s="72"/>
    </row>
    <row r="68" spans="1:6" x14ac:dyDescent="0.25">
      <c r="B68" s="3"/>
      <c r="F68" s="72"/>
    </row>
  </sheetData>
  <mergeCells count="6">
    <mergeCell ref="A53:A67"/>
    <mergeCell ref="A5:A13"/>
    <mergeCell ref="A15:A22"/>
    <mergeCell ref="A24:A28"/>
    <mergeCell ref="A30:A44"/>
    <mergeCell ref="A46:A51"/>
  </mergeCells>
  <hyperlinks>
    <hyperlink ref="D15" r:id="rId1"/>
    <hyperlink ref="D54" r:id="rId2"/>
    <hyperlink ref="G5" r:id="rId3"/>
    <hyperlink ref="D5" r:id="rId4"/>
  </hyperlinks>
  <pageMargins left="0.25" right="0.25" top="0.25" bottom="0.25" header="0" footer="0"/>
  <pageSetup scale="69" orientation="portrait" horizontalDpi="300" verticalDpi="300"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ht="15.75" x14ac:dyDescent="0.25">
      <c r="A1" s="43" t="s">
        <v>78</v>
      </c>
      <c r="B1" s="40" t="s">
        <v>79</v>
      </c>
    </row>
    <row r="2" spans="1:2" ht="15.75" x14ac:dyDescent="0.25">
      <c r="A2" s="43"/>
    </row>
    <row r="3" spans="1:2" ht="15.75" x14ac:dyDescent="0.25">
      <c r="A3" s="43" t="s">
        <v>80</v>
      </c>
      <c r="B3" s="41" t="s">
        <v>49</v>
      </c>
    </row>
    <row r="4" spans="1:2" ht="15.75" x14ac:dyDescent="0.25">
      <c r="A4" s="43"/>
    </row>
    <row r="5" spans="1:2" ht="15.75" x14ac:dyDescent="0.25">
      <c r="A5" s="43" t="s">
        <v>81</v>
      </c>
      <c r="B5" s="40" t="s">
        <v>53</v>
      </c>
    </row>
    <row r="6" spans="1:2" ht="15.75" x14ac:dyDescent="0.25">
      <c r="A6" s="42"/>
    </row>
    <row r="7" spans="1:2" ht="15.75" x14ac:dyDescent="0.25">
      <c r="A7" s="42" t="s">
        <v>82</v>
      </c>
      <c r="B7" s="35"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sheetData>
    <row r="1" spans="1:3" x14ac:dyDescent="0.25">
      <c r="A1" t="s">
        <v>92</v>
      </c>
    </row>
    <row r="4" spans="1:3" x14ac:dyDescent="0.25">
      <c r="A4" t="s">
        <v>93</v>
      </c>
      <c r="C4" s="68" t="s">
        <v>94</v>
      </c>
    </row>
    <row r="5" spans="1:3" x14ac:dyDescent="0.25">
      <c r="C5" s="68" t="s">
        <v>95</v>
      </c>
    </row>
    <row r="9" spans="1:3" x14ac:dyDescent="0.25">
      <c r="A9"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07in_ST7</vt:lpstr>
      <vt:lpstr>links</vt:lpstr>
      <vt:lpstr>dropdown_options</vt:lpstr>
      <vt:lpstr>'07in_ST7'!Print_Area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Elizabeth Warner</cp:lastModifiedBy>
  <cp:lastPrinted>2017-03-08T19:54:40Z</cp:lastPrinted>
  <dcterms:created xsi:type="dcterms:W3CDTF">2015-12-30T12:41:11Z</dcterms:created>
  <dcterms:modified xsi:type="dcterms:W3CDTF">2017-05-16T21:45:49Z</dcterms:modified>
</cp:coreProperties>
</file>